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65" firstSheet="1" activeTab="1"/>
  </bookViews>
  <sheets>
    <sheet name="Chart20" sheetId="21" r:id="rId1"/>
    <sheet name="September-2020" sheetId="1" r:id="rId2"/>
  </sheets>
  <definedNames>
    <definedName name="_xlnm._FilterDatabase" localSheetId="1" hidden="1">'September-2020'!$A$8:$K$30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H30" i="1"/>
  <c r="D30" i="1"/>
  <c r="C30" i="1"/>
  <c r="E10" i="1" l="1"/>
  <c r="F10" i="1" s="1"/>
  <c r="G10" i="1" s="1"/>
  <c r="E11" i="1"/>
  <c r="F11" i="1" s="1"/>
  <c r="G11" i="1" s="1"/>
  <c r="E12" i="1"/>
  <c r="F12" i="1" s="1"/>
  <c r="G12" i="1" s="1"/>
  <c r="E13" i="1"/>
  <c r="F13" i="1" s="1"/>
  <c r="E14" i="1"/>
  <c r="F14" i="1" s="1"/>
  <c r="G14" i="1" s="1"/>
  <c r="E15" i="1"/>
  <c r="F15" i="1" s="1"/>
  <c r="E16" i="1"/>
  <c r="F16" i="1" s="1"/>
  <c r="E17" i="1"/>
  <c r="F17" i="1" s="1"/>
  <c r="E18" i="1"/>
  <c r="F18" i="1" s="1"/>
  <c r="E19" i="1"/>
  <c r="F19" i="1" s="1"/>
  <c r="G19" i="1" s="1"/>
  <c r="E20" i="1"/>
  <c r="F20" i="1" s="1"/>
  <c r="G20" i="1" s="1"/>
  <c r="E21" i="1"/>
  <c r="E22" i="1"/>
  <c r="F22" i="1" s="1"/>
  <c r="G22" i="1" s="1"/>
  <c r="E23" i="1"/>
  <c r="F23" i="1" s="1"/>
  <c r="G23" i="1" s="1"/>
  <c r="E24" i="1"/>
  <c r="F24" i="1" s="1"/>
  <c r="E25" i="1"/>
  <c r="F25" i="1" s="1"/>
  <c r="E26" i="1"/>
  <c r="F26" i="1" s="1"/>
  <c r="E27" i="1"/>
  <c r="F27" i="1" s="1"/>
  <c r="G27" i="1" s="1"/>
  <c r="E28" i="1"/>
  <c r="F28" i="1" s="1"/>
  <c r="G28" i="1" s="1"/>
  <c r="E29" i="1"/>
  <c r="F29" i="1" s="1"/>
  <c r="E9" i="1"/>
  <c r="F9" i="1" s="1"/>
  <c r="G9" i="1" s="1"/>
  <c r="F21" i="1" l="1"/>
  <c r="G21" i="1" s="1"/>
  <c r="G30" i="1" s="1"/>
  <c r="E30" i="1"/>
  <c r="K26" i="1"/>
  <c r="G26" i="1"/>
  <c r="K18" i="1"/>
  <c r="G18" i="1"/>
  <c r="K25" i="1"/>
  <c r="G25" i="1"/>
  <c r="K24" i="1"/>
  <c r="G24" i="1"/>
  <c r="K16" i="1"/>
  <c r="K30" i="1" s="1"/>
  <c r="G16" i="1"/>
  <c r="K15" i="1"/>
  <c r="G15" i="1"/>
  <c r="K29" i="1"/>
  <c r="G29" i="1"/>
  <c r="K21" i="1"/>
  <c r="K17" i="1"/>
  <c r="G17" i="1"/>
  <c r="K13" i="1"/>
  <c r="G13" i="1"/>
  <c r="K19" i="1"/>
  <c r="K23" i="1"/>
  <c r="K14" i="1"/>
  <c r="K11" i="1"/>
  <c r="K10" i="1"/>
  <c r="K27" i="1"/>
  <c r="K12" i="1"/>
  <c r="K28" i="1"/>
  <c r="K22" i="1"/>
  <c r="K20" i="1"/>
  <c r="K9" i="1"/>
  <c r="F30" i="1" l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<sst xmlns="http://schemas.openxmlformats.org/spreadsheetml/2006/main" count="42" uniqueCount="42">
  <si>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</si>
  <si>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</si>
  <si>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</si>
  <si>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</si>
  <si>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</si>
  <si>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</si>
  <si>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</si>
  <si>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</si>
  <si>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</si>
  <si>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</si>
  <si>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</si>
  <si>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Complaints Pending Period (Average) HH:MM</t>
  </si>
  <si>
    <t>Complaints yet to be closed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</si>
  <si>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</si>
  <si>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</si>
  <si>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</si>
  <si>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</si>
  <si>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</si>
  <si>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</si>
  <si>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</si>
  <si>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</si>
  <si>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</si>
  <si>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</si>
  <si>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</si>
  <si>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</si>
  <si>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</si>
  <si>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</si>
  <si>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</si>
  <si>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</si>
  <si>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>Sirguppa</t>
  </si>
  <si>
    <t>Sedam</t>
  </si>
  <si>
    <t>Sindhanur</t>
  </si>
  <si>
    <t>Wadi</t>
  </si>
  <si>
    <t xml:space="preserve">Yadgir </t>
  </si>
  <si>
    <t xml:space="preserve">Shahapur </t>
  </si>
  <si>
    <t>Total</t>
  </si>
  <si>
    <t>Complains closed within SERC time limit</t>
  </si>
  <si>
    <t>Reporting month: September-2020</t>
  </si>
  <si>
    <t>Period: 1 Month (Eg. 1st August'2020 to 31th August'2020)</t>
  </si>
  <si>
    <t>Total pending Complaints c+d</t>
  </si>
  <si>
    <t>Complaints closed e-h             a</t>
  </si>
  <si>
    <t>Complaints closed within SERC time limit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</si>
</sst>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b/>
      <sz val="11"/>
      <color theme="1"/>
      <name val="Calibri"/>
      <family val="2"/>
      <scheme val="minor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52">
    <xf numFmtId="0" fontId="0" fillId="0" borderId="0" xfId="0"/>
    <xf numFmtId="0" fontId="10" fillId="3" borderId="5" xfId="0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/>
    </xf>
    <xf numFmtId="0" fontId="0" fillId="0" borderId="0" xfId="0" applyFill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5" fillId="2" borderId="6" xfId="2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1" fontId="0" fillId="2" borderId="5" xfId="0" applyNumberForma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0" fontId="11" fillId="2" borderId="5" xfId="0" applyNumberFormat="1" applyFont="1" applyFill="1" applyBorder="1" applyAlignment="1">
      <alignment horizontal="center" vertical="center"/>
    </xf>
    <xf numFmtId="21" fontId="11" fillId="2" borderId="5" xfId="0" applyNumberFormat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'September-2020'!$H$1:$H$8</c:f>
              <c:strCache>
                <c:ptCount val="1"/>
                <c:pt idx="0">
                  <c:v>Consumer Complaints redressal report Level of Monitoring: PFC/MoP Format: D3 Karnataka GESCOM Reporting month: September-2020 Period: 1 Month (Eg. 1st August'2020 to 31th August'2020) Complaints yet to be closed</c:v>
                </c:pt>
              </c:strCache>
            </c:strRef>
          </c:tx>
          <c:invertIfNegative val="0"/>
          <c:cat>
            <c:multiLvlStrRef>
              <c:f>'September-2020'!$A$9:$G$30</c:f>
              <c:multiLvlStrCache>
                <c:ptCount val="22"/>
                <c:lvl>
                  <c:pt idx="0">
                    <c:v>4:48:00</c:v>
                  </c:pt>
                  <c:pt idx="1">
                    <c:v>0:00:00</c:v>
                  </c:pt>
                  <c:pt idx="2">
                    <c:v>7:12:00</c:v>
                  </c:pt>
                  <c:pt idx="3">
                    <c:v>12:00:00</c:v>
                  </c:pt>
                  <c:pt idx="4">
                    <c:v>0:00:00</c:v>
                  </c:pt>
                  <c:pt idx="5">
                    <c:v>7:12:00</c:v>
                  </c:pt>
                  <c:pt idx="6">
                    <c:v>12:00:00</c:v>
                  </c:pt>
                  <c:pt idx="7">
                    <c:v>19:12:00</c:v>
                  </c:pt>
                  <c:pt idx="8">
                    <c:v>0:00:00</c:v>
                  </c:pt>
                  <c:pt idx="9">
                    <c:v>9:36:00</c:v>
                  </c:pt>
                  <c:pt idx="10">
                    <c:v>12:00:00</c:v>
                  </c:pt>
                  <c:pt idx="11">
                    <c:v>4:48:00</c:v>
                  </c:pt>
                  <c:pt idx="12">
                    <c:v>9:36:00</c:v>
                  </c:pt>
                  <c:pt idx="13">
                    <c:v>19:12:00</c:v>
                  </c:pt>
                  <c:pt idx="14">
                    <c:v>2:24:00</c:v>
                  </c:pt>
                  <c:pt idx="15">
                    <c:v>14:24:00</c:v>
                  </c:pt>
                  <c:pt idx="16">
                    <c:v>7:12:00</c:v>
                  </c:pt>
                  <c:pt idx="17">
                    <c:v>14:24:00</c:v>
                  </c:pt>
                  <c:pt idx="18">
                    <c:v>9:36:00</c:v>
                  </c:pt>
                  <c:pt idx="19">
                    <c:v>19:12:00</c:v>
                  </c:pt>
                  <c:pt idx="20">
                    <c:v>4:48:00</c:v>
                  </c:pt>
                  <c:pt idx="21">
                    <c:v>11:18:51</c:v>
                  </c:pt>
                </c:lvl>
                <c:lvl>
                  <c:pt idx="0">
                    <c:v>114</c:v>
                  </c:pt>
                  <c:pt idx="1">
                    <c:v>2220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9251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19143</c:v>
                  </c:pt>
                </c:lvl>
                <c:lvl>
                  <c:pt idx="0">
                    <c:v>114</c:v>
                  </c:pt>
                  <c:pt idx="1">
                    <c:v>2275</c:v>
                  </c:pt>
                  <c:pt idx="2">
                    <c:v>205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9394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174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19347</c:v>
                  </c:pt>
                </c:lvl>
                <c:lvl>
                  <c:pt idx="0">
                    <c:v>114</c:v>
                  </c:pt>
                  <c:pt idx="1">
                    <c:v>2254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9159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19085</c:v>
                  </c:pt>
                </c:lvl>
                <c:lvl>
                  <c:pt idx="0">
                    <c:v>0</c:v>
                  </c:pt>
                  <c:pt idx="1">
                    <c:v>21</c:v>
                  </c:pt>
                  <c:pt idx="2">
                    <c:v>4</c:v>
                  </c:pt>
                  <c:pt idx="3">
                    <c:v>0</c:v>
                  </c:pt>
                  <c:pt idx="4">
                    <c:v>0</c:v>
                  </c:pt>
                  <c:pt idx="5">
                    <c:v>235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262</c:v>
                  </c:pt>
                </c:lvl>
                <c:lvl>
                  <c:pt idx="0">
                    <c:v>Aland </c:v>
                  </c:pt>
                  <c:pt idx="1">
                    <c:v>Bidar</c:v>
                  </c:pt>
                  <c:pt idx="2">
                    <c:v>Bhalki </c:v>
                  </c:pt>
                  <c:pt idx="3">
                    <c:v>Basavkalyan</c:v>
                  </c:pt>
                  <c:pt idx="4">
                    <c:v>Bellary</c:v>
                  </c:pt>
                  <c:pt idx="5">
                    <c:v>Gulbarga</c:v>
                  </c:pt>
                  <c:pt idx="6">
                    <c:v>Gangavathi</c:v>
                  </c:pt>
                  <c:pt idx="7">
                    <c:v>Humnabad </c:v>
                  </c:pt>
                  <c:pt idx="8">
                    <c:v>Hospet</c:v>
                  </c:pt>
                  <c:pt idx="9">
                    <c:v>Kampli</c:v>
                  </c:pt>
                  <c:pt idx="10">
                    <c:v>Koppal</c:v>
                  </c:pt>
                  <c:pt idx="11">
                    <c:v>Manvi</c:v>
                  </c:pt>
                  <c:pt idx="12">
                    <c:v>Raichur</c:v>
                  </c:pt>
                  <c:pt idx="13">
                    <c:v>Shahabad </c:v>
                  </c:pt>
                  <c:pt idx="14">
                    <c:v>Shorapur </c:v>
                  </c:pt>
                  <c:pt idx="15">
                    <c:v>Shahapur </c:v>
                  </c:pt>
                  <c:pt idx="16">
                    <c:v>Sirguppa</c:v>
                  </c:pt>
                  <c:pt idx="17">
                    <c:v>Sedam</c:v>
                  </c:pt>
                  <c:pt idx="18">
                    <c:v>Sindhanur</c:v>
                  </c:pt>
                  <c:pt idx="19">
                    <c:v>Wadi</c:v>
                  </c:pt>
                  <c:pt idx="20">
                    <c:v>Yadgir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'September-2020'!$H$9:$H$30</c:f>
              <c:numCache>
                <c:formatCode>0</c:formatCode>
                <c:ptCount val="22"/>
                <c:pt idx="0">
                  <c:v>0</c:v>
                </c:pt>
                <c:pt idx="1">
                  <c:v>55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204</c:v>
                </c:pt>
              </c:numCache>
            </c:numRef>
          </c:val>
        </c:ser>
        <c:ser>
          <c:idx val="1"/>
          <c:order val="1"/>
          <c:tx>
            <c:strRef>
              <c:f>'September-2020'!$I$1:$I$8</c:f>
              <c:strCache>
                <c:ptCount val="1"/>
                <c:pt idx="0">
                  <c:v>Consumer Complaints redressal report Level of Monitoring: PFC/MoP Format: D3 Karnataka GESCOM Reporting month: September-2020 Period: 1 Month (Eg. 1st August'2020 to 31th August'2020) Complaints closed within SERC time limit b</c:v>
                </c:pt>
              </c:strCache>
            </c:strRef>
          </c:tx>
          <c:invertIfNegative val="0"/>
          <c:cat>
            <c:multiLvlStrRef>
              <c:f>'September-2020'!$A$9:$G$30</c:f>
              <c:multiLvlStrCache>
                <c:ptCount val="22"/>
                <c:lvl>
                  <c:pt idx="0">
                    <c:v>4:48:00</c:v>
                  </c:pt>
                  <c:pt idx="1">
                    <c:v>0:00:00</c:v>
                  </c:pt>
                  <c:pt idx="2">
                    <c:v>7:12:00</c:v>
                  </c:pt>
                  <c:pt idx="3">
                    <c:v>12:00:00</c:v>
                  </c:pt>
                  <c:pt idx="4">
                    <c:v>0:00:00</c:v>
                  </c:pt>
                  <c:pt idx="5">
                    <c:v>7:12:00</c:v>
                  </c:pt>
                  <c:pt idx="6">
                    <c:v>12:00:00</c:v>
                  </c:pt>
                  <c:pt idx="7">
                    <c:v>19:12:00</c:v>
                  </c:pt>
                  <c:pt idx="8">
                    <c:v>0:00:00</c:v>
                  </c:pt>
                  <c:pt idx="9">
                    <c:v>9:36:00</c:v>
                  </c:pt>
                  <c:pt idx="10">
                    <c:v>12:00:00</c:v>
                  </c:pt>
                  <c:pt idx="11">
                    <c:v>4:48:00</c:v>
                  </c:pt>
                  <c:pt idx="12">
                    <c:v>9:36:00</c:v>
                  </c:pt>
                  <c:pt idx="13">
                    <c:v>19:12:00</c:v>
                  </c:pt>
                  <c:pt idx="14">
                    <c:v>2:24:00</c:v>
                  </c:pt>
                  <c:pt idx="15">
                    <c:v>14:24:00</c:v>
                  </c:pt>
                  <c:pt idx="16">
                    <c:v>7:12:00</c:v>
                  </c:pt>
                  <c:pt idx="17">
                    <c:v>14:24:00</c:v>
                  </c:pt>
                  <c:pt idx="18">
                    <c:v>9:36:00</c:v>
                  </c:pt>
                  <c:pt idx="19">
                    <c:v>19:12:00</c:v>
                  </c:pt>
                  <c:pt idx="20">
                    <c:v>4:48:00</c:v>
                  </c:pt>
                  <c:pt idx="21">
                    <c:v>11:18:51</c:v>
                  </c:pt>
                </c:lvl>
                <c:lvl>
                  <c:pt idx="0">
                    <c:v>114</c:v>
                  </c:pt>
                  <c:pt idx="1">
                    <c:v>2220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9251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19143</c:v>
                  </c:pt>
                </c:lvl>
                <c:lvl>
                  <c:pt idx="0">
                    <c:v>114</c:v>
                  </c:pt>
                  <c:pt idx="1">
                    <c:v>2275</c:v>
                  </c:pt>
                  <c:pt idx="2">
                    <c:v>205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9394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174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19347</c:v>
                  </c:pt>
                </c:lvl>
                <c:lvl>
                  <c:pt idx="0">
                    <c:v>114</c:v>
                  </c:pt>
                  <c:pt idx="1">
                    <c:v>2254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9159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19085</c:v>
                  </c:pt>
                </c:lvl>
                <c:lvl>
                  <c:pt idx="0">
                    <c:v>0</c:v>
                  </c:pt>
                  <c:pt idx="1">
                    <c:v>21</c:v>
                  </c:pt>
                  <c:pt idx="2">
                    <c:v>4</c:v>
                  </c:pt>
                  <c:pt idx="3">
                    <c:v>0</c:v>
                  </c:pt>
                  <c:pt idx="4">
                    <c:v>0</c:v>
                  </c:pt>
                  <c:pt idx="5">
                    <c:v>235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262</c:v>
                  </c:pt>
                </c:lvl>
                <c:lvl>
                  <c:pt idx="0">
                    <c:v>Aland </c:v>
                  </c:pt>
                  <c:pt idx="1">
                    <c:v>Bidar</c:v>
                  </c:pt>
                  <c:pt idx="2">
                    <c:v>Bhalki </c:v>
                  </c:pt>
                  <c:pt idx="3">
                    <c:v>Basavkalyan</c:v>
                  </c:pt>
                  <c:pt idx="4">
                    <c:v>Bellary</c:v>
                  </c:pt>
                  <c:pt idx="5">
                    <c:v>Gulbarga</c:v>
                  </c:pt>
                  <c:pt idx="6">
                    <c:v>Gangavathi</c:v>
                  </c:pt>
                  <c:pt idx="7">
                    <c:v>Humnabad </c:v>
                  </c:pt>
                  <c:pt idx="8">
                    <c:v>Hospet</c:v>
                  </c:pt>
                  <c:pt idx="9">
                    <c:v>Kampli</c:v>
                  </c:pt>
                  <c:pt idx="10">
                    <c:v>Koppal</c:v>
                  </c:pt>
                  <c:pt idx="11">
                    <c:v>Manvi</c:v>
                  </c:pt>
                  <c:pt idx="12">
                    <c:v>Raichur</c:v>
                  </c:pt>
                  <c:pt idx="13">
                    <c:v>Shahabad </c:v>
                  </c:pt>
                  <c:pt idx="14">
                    <c:v>Shorapur </c:v>
                  </c:pt>
                  <c:pt idx="15">
                    <c:v>Shahapur </c:v>
                  </c:pt>
                  <c:pt idx="16">
                    <c:v>Sirguppa</c:v>
                  </c:pt>
                  <c:pt idx="17">
                    <c:v>Sedam</c:v>
                  </c:pt>
                  <c:pt idx="18">
                    <c:v>Sindhanur</c:v>
                  </c:pt>
                  <c:pt idx="19">
                    <c:v>Wadi</c:v>
                  </c:pt>
                  <c:pt idx="20">
                    <c:v>Yadgir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'September-2020'!$I$9:$I$30</c:f>
              <c:numCache>
                <c:formatCode>General</c:formatCode>
                <c:ptCount val="22"/>
                <c:pt idx="0">
                  <c:v>114</c:v>
                </c:pt>
                <c:pt idx="1">
                  <c:v>1902</c:v>
                </c:pt>
                <c:pt idx="2">
                  <c:v>201</c:v>
                </c:pt>
                <c:pt idx="3">
                  <c:v>583</c:v>
                </c:pt>
                <c:pt idx="4">
                  <c:v>1540</c:v>
                </c:pt>
                <c:pt idx="5">
                  <c:v>3422</c:v>
                </c:pt>
                <c:pt idx="6">
                  <c:v>105</c:v>
                </c:pt>
                <c:pt idx="7">
                  <c:v>26</c:v>
                </c:pt>
                <c:pt idx="8">
                  <c:v>540</c:v>
                </c:pt>
                <c:pt idx="9">
                  <c:v>75</c:v>
                </c:pt>
                <c:pt idx="10">
                  <c:v>695</c:v>
                </c:pt>
                <c:pt idx="11">
                  <c:v>121</c:v>
                </c:pt>
                <c:pt idx="12">
                  <c:v>1350</c:v>
                </c:pt>
                <c:pt idx="13">
                  <c:v>36</c:v>
                </c:pt>
                <c:pt idx="14">
                  <c:v>327</c:v>
                </c:pt>
                <c:pt idx="15">
                  <c:v>172</c:v>
                </c:pt>
                <c:pt idx="16">
                  <c:v>879</c:v>
                </c:pt>
                <c:pt idx="17">
                  <c:v>62</c:v>
                </c:pt>
                <c:pt idx="18">
                  <c:v>198</c:v>
                </c:pt>
                <c:pt idx="19">
                  <c:v>26</c:v>
                </c:pt>
                <c:pt idx="20">
                  <c:v>594</c:v>
                </c:pt>
                <c:pt idx="21" formatCode="0">
                  <c:v>12968</c:v>
                </c:pt>
              </c:numCache>
            </c:numRef>
          </c:val>
        </c:ser>
        <c:ser>
          <c:idx val="2"/>
          <c:order val="2"/>
          <c:tx>
            <c:strRef>
              <c:f>'September-2020'!$J$1:$J$8</c:f>
              <c:strCache>
                <c:ptCount val="1"/>
                <c:pt idx="0">
                  <c:v>Consumer Complaints redressal report Level of Monitoring: PFC/MoP Format: D3 Karnataka GESCOM Reporting month: September-2020 Period: 1 Month (Eg. 1st August'2020 to 31th August'2020) Complaints closed beyond SERC time limit</c:v>
                </c:pt>
              </c:strCache>
            </c:strRef>
          </c:tx>
          <c:invertIfNegative val="0"/>
          <c:cat>
            <c:multiLvlStrRef>
              <c:f>'September-2020'!$A$9:$G$30</c:f>
              <c:multiLvlStrCache>
                <c:ptCount val="22"/>
                <c:lvl>
                  <c:pt idx="0">
                    <c:v>4:48:00</c:v>
                  </c:pt>
                  <c:pt idx="1">
                    <c:v>0:00:00</c:v>
                  </c:pt>
                  <c:pt idx="2">
                    <c:v>7:12:00</c:v>
                  </c:pt>
                  <c:pt idx="3">
                    <c:v>12:00:00</c:v>
                  </c:pt>
                  <c:pt idx="4">
                    <c:v>0:00:00</c:v>
                  </c:pt>
                  <c:pt idx="5">
                    <c:v>7:12:00</c:v>
                  </c:pt>
                  <c:pt idx="6">
                    <c:v>12:00:00</c:v>
                  </c:pt>
                  <c:pt idx="7">
                    <c:v>19:12:00</c:v>
                  </c:pt>
                  <c:pt idx="8">
                    <c:v>0:00:00</c:v>
                  </c:pt>
                  <c:pt idx="9">
                    <c:v>9:36:00</c:v>
                  </c:pt>
                  <c:pt idx="10">
                    <c:v>12:00:00</c:v>
                  </c:pt>
                  <c:pt idx="11">
                    <c:v>4:48:00</c:v>
                  </c:pt>
                  <c:pt idx="12">
                    <c:v>9:36:00</c:v>
                  </c:pt>
                  <c:pt idx="13">
                    <c:v>19:12:00</c:v>
                  </c:pt>
                  <c:pt idx="14">
                    <c:v>2:24:00</c:v>
                  </c:pt>
                  <c:pt idx="15">
                    <c:v>14:24:00</c:v>
                  </c:pt>
                  <c:pt idx="16">
                    <c:v>7:12:00</c:v>
                  </c:pt>
                  <c:pt idx="17">
                    <c:v>14:24:00</c:v>
                  </c:pt>
                  <c:pt idx="18">
                    <c:v>9:36:00</c:v>
                  </c:pt>
                  <c:pt idx="19">
                    <c:v>19:12:00</c:v>
                  </c:pt>
                  <c:pt idx="20">
                    <c:v>4:48:00</c:v>
                  </c:pt>
                  <c:pt idx="21">
                    <c:v>11:18:51</c:v>
                  </c:pt>
                </c:lvl>
                <c:lvl>
                  <c:pt idx="0">
                    <c:v>114</c:v>
                  </c:pt>
                  <c:pt idx="1">
                    <c:v>2220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9251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19143</c:v>
                  </c:pt>
                </c:lvl>
                <c:lvl>
                  <c:pt idx="0">
                    <c:v>114</c:v>
                  </c:pt>
                  <c:pt idx="1">
                    <c:v>2275</c:v>
                  </c:pt>
                  <c:pt idx="2">
                    <c:v>205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9394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174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19347</c:v>
                  </c:pt>
                </c:lvl>
                <c:lvl>
                  <c:pt idx="0">
                    <c:v>114</c:v>
                  </c:pt>
                  <c:pt idx="1">
                    <c:v>2254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9159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19085</c:v>
                  </c:pt>
                </c:lvl>
                <c:lvl>
                  <c:pt idx="0">
                    <c:v>0</c:v>
                  </c:pt>
                  <c:pt idx="1">
                    <c:v>21</c:v>
                  </c:pt>
                  <c:pt idx="2">
                    <c:v>4</c:v>
                  </c:pt>
                  <c:pt idx="3">
                    <c:v>0</c:v>
                  </c:pt>
                  <c:pt idx="4">
                    <c:v>0</c:v>
                  </c:pt>
                  <c:pt idx="5">
                    <c:v>235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262</c:v>
                  </c:pt>
                </c:lvl>
                <c:lvl>
                  <c:pt idx="0">
                    <c:v>Aland </c:v>
                  </c:pt>
                  <c:pt idx="1">
                    <c:v>Bidar</c:v>
                  </c:pt>
                  <c:pt idx="2">
                    <c:v>Bhalki </c:v>
                  </c:pt>
                  <c:pt idx="3">
                    <c:v>Basavkalyan</c:v>
                  </c:pt>
                  <c:pt idx="4">
                    <c:v>Bellary</c:v>
                  </c:pt>
                  <c:pt idx="5">
                    <c:v>Gulbarga</c:v>
                  </c:pt>
                  <c:pt idx="6">
                    <c:v>Gangavathi</c:v>
                  </c:pt>
                  <c:pt idx="7">
                    <c:v>Humnabad </c:v>
                  </c:pt>
                  <c:pt idx="8">
                    <c:v>Hospet</c:v>
                  </c:pt>
                  <c:pt idx="9">
                    <c:v>Kampli</c:v>
                  </c:pt>
                  <c:pt idx="10">
                    <c:v>Koppal</c:v>
                  </c:pt>
                  <c:pt idx="11">
                    <c:v>Manvi</c:v>
                  </c:pt>
                  <c:pt idx="12">
                    <c:v>Raichur</c:v>
                  </c:pt>
                  <c:pt idx="13">
                    <c:v>Shahabad </c:v>
                  </c:pt>
                  <c:pt idx="14">
                    <c:v>Shorapur </c:v>
                  </c:pt>
                  <c:pt idx="15">
                    <c:v>Shahapur </c:v>
                  </c:pt>
                  <c:pt idx="16">
                    <c:v>Sirguppa</c:v>
                  </c:pt>
                  <c:pt idx="17">
                    <c:v>Sedam</c:v>
                  </c:pt>
                  <c:pt idx="18">
                    <c:v>Sindhanur</c:v>
                  </c:pt>
                  <c:pt idx="19">
                    <c:v>Wadi</c:v>
                  </c:pt>
                  <c:pt idx="20">
                    <c:v>Yadgir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'September-2020'!$J$9:$J$30</c:f>
              <c:numCache>
                <c:formatCode>General</c:formatCode>
                <c:ptCount val="22"/>
                <c:pt idx="0">
                  <c:v>0</c:v>
                </c:pt>
                <c:pt idx="1">
                  <c:v>263</c:v>
                </c:pt>
                <c:pt idx="2">
                  <c:v>0</c:v>
                </c:pt>
                <c:pt idx="3">
                  <c:v>2</c:v>
                </c:pt>
                <c:pt idx="4">
                  <c:v>1540</c:v>
                </c:pt>
                <c:pt idx="5">
                  <c:v>5686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">
                  <c:v>7517</c:v>
                </c:pt>
              </c:numCache>
            </c:numRef>
          </c:val>
        </c:ser>
        <c:ser>
          <c:idx val="3"/>
          <c:order val="3"/>
          <c:tx>
            <c:strRef>
              <c:f>'September-2020'!$K$1:$K$8</c:f>
              <c:strCache>
                <c:ptCount val="1"/>
                <c:pt idx="0">
                  <c:v>Consumer Complaints redressal report Level of Monitoring: PFC/MoP Format: D3 Karnataka GESCOM Reporting month: September-2020 Period: 1 Month (Eg. 1st August'2020 to 31th August'2020) Complains closed within SERC time limit</c:v>
                </c:pt>
              </c:strCache>
            </c:strRef>
          </c:tx>
          <c:invertIfNegative val="0"/>
          <c:cat>
            <c:multiLvlStrRef>
              <c:f>'September-2020'!$A$9:$G$30</c:f>
              <c:multiLvlStrCache>
                <c:ptCount val="22"/>
                <c:lvl>
                  <c:pt idx="0">
                    <c:v>4:48:00</c:v>
                  </c:pt>
                  <c:pt idx="1">
                    <c:v>0:00:00</c:v>
                  </c:pt>
                  <c:pt idx="2">
                    <c:v>7:12:00</c:v>
                  </c:pt>
                  <c:pt idx="3">
                    <c:v>12:00:00</c:v>
                  </c:pt>
                  <c:pt idx="4">
                    <c:v>0:00:00</c:v>
                  </c:pt>
                  <c:pt idx="5">
                    <c:v>7:12:00</c:v>
                  </c:pt>
                  <c:pt idx="6">
                    <c:v>12:00:00</c:v>
                  </c:pt>
                  <c:pt idx="7">
                    <c:v>19:12:00</c:v>
                  </c:pt>
                  <c:pt idx="8">
                    <c:v>0:00:00</c:v>
                  </c:pt>
                  <c:pt idx="9">
                    <c:v>9:36:00</c:v>
                  </c:pt>
                  <c:pt idx="10">
                    <c:v>12:00:00</c:v>
                  </c:pt>
                  <c:pt idx="11">
                    <c:v>4:48:00</c:v>
                  </c:pt>
                  <c:pt idx="12">
                    <c:v>9:36:00</c:v>
                  </c:pt>
                  <c:pt idx="13">
                    <c:v>19:12:00</c:v>
                  </c:pt>
                  <c:pt idx="14">
                    <c:v>2:24:00</c:v>
                  </c:pt>
                  <c:pt idx="15">
                    <c:v>14:24:00</c:v>
                  </c:pt>
                  <c:pt idx="16">
                    <c:v>7:12:00</c:v>
                  </c:pt>
                  <c:pt idx="17">
                    <c:v>14:24:00</c:v>
                  </c:pt>
                  <c:pt idx="18">
                    <c:v>9:36:00</c:v>
                  </c:pt>
                  <c:pt idx="19">
                    <c:v>19:12:00</c:v>
                  </c:pt>
                  <c:pt idx="20">
                    <c:v>4:48:00</c:v>
                  </c:pt>
                  <c:pt idx="21">
                    <c:v>11:18:51</c:v>
                  </c:pt>
                </c:lvl>
                <c:lvl>
                  <c:pt idx="0">
                    <c:v>114</c:v>
                  </c:pt>
                  <c:pt idx="1">
                    <c:v>2220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9251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19143</c:v>
                  </c:pt>
                </c:lvl>
                <c:lvl>
                  <c:pt idx="0">
                    <c:v>114</c:v>
                  </c:pt>
                  <c:pt idx="1">
                    <c:v>2275</c:v>
                  </c:pt>
                  <c:pt idx="2">
                    <c:v>205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9394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174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19347</c:v>
                  </c:pt>
                </c:lvl>
                <c:lvl>
                  <c:pt idx="0">
                    <c:v>114</c:v>
                  </c:pt>
                  <c:pt idx="1">
                    <c:v>2254</c:v>
                  </c:pt>
                  <c:pt idx="2">
                    <c:v>201</c:v>
                  </c:pt>
                  <c:pt idx="3">
                    <c:v>585</c:v>
                  </c:pt>
                  <c:pt idx="4">
                    <c:v>1540</c:v>
                  </c:pt>
                  <c:pt idx="5">
                    <c:v>9159</c:v>
                  </c:pt>
                  <c:pt idx="6">
                    <c:v>105</c:v>
                  </c:pt>
                  <c:pt idx="7">
                    <c:v>26</c:v>
                  </c:pt>
                  <c:pt idx="8">
                    <c:v>540</c:v>
                  </c:pt>
                  <c:pt idx="9">
                    <c:v>88</c:v>
                  </c:pt>
                  <c:pt idx="10">
                    <c:v>695</c:v>
                  </c:pt>
                  <c:pt idx="11">
                    <c:v>124</c:v>
                  </c:pt>
                  <c:pt idx="12">
                    <c:v>1358</c:v>
                  </c:pt>
                  <c:pt idx="13">
                    <c:v>36</c:v>
                  </c:pt>
                  <c:pt idx="14">
                    <c:v>327</c:v>
                  </c:pt>
                  <c:pt idx="15">
                    <c:v>172</c:v>
                  </c:pt>
                  <c:pt idx="16">
                    <c:v>881</c:v>
                  </c:pt>
                  <c:pt idx="17">
                    <c:v>62</c:v>
                  </c:pt>
                  <c:pt idx="18">
                    <c:v>198</c:v>
                  </c:pt>
                  <c:pt idx="19">
                    <c:v>26</c:v>
                  </c:pt>
                  <c:pt idx="20">
                    <c:v>594</c:v>
                  </c:pt>
                  <c:pt idx="21">
                    <c:v>19085</c:v>
                  </c:pt>
                </c:lvl>
                <c:lvl>
                  <c:pt idx="0">
                    <c:v>0</c:v>
                  </c:pt>
                  <c:pt idx="1">
                    <c:v>21</c:v>
                  </c:pt>
                  <c:pt idx="2">
                    <c:v>4</c:v>
                  </c:pt>
                  <c:pt idx="3">
                    <c:v>0</c:v>
                  </c:pt>
                  <c:pt idx="4">
                    <c:v>0</c:v>
                  </c:pt>
                  <c:pt idx="5">
                    <c:v>235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2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262</c:v>
                  </c:pt>
                </c:lvl>
                <c:lvl>
                  <c:pt idx="0">
                    <c:v>Aland </c:v>
                  </c:pt>
                  <c:pt idx="1">
                    <c:v>Bidar</c:v>
                  </c:pt>
                  <c:pt idx="2">
                    <c:v>Bhalki </c:v>
                  </c:pt>
                  <c:pt idx="3">
                    <c:v>Basavkalyan</c:v>
                  </c:pt>
                  <c:pt idx="4">
                    <c:v>Bellary</c:v>
                  </c:pt>
                  <c:pt idx="5">
                    <c:v>Gulbarga</c:v>
                  </c:pt>
                  <c:pt idx="6">
                    <c:v>Gangavathi</c:v>
                  </c:pt>
                  <c:pt idx="7">
                    <c:v>Humnabad </c:v>
                  </c:pt>
                  <c:pt idx="8">
                    <c:v>Hospet</c:v>
                  </c:pt>
                  <c:pt idx="9">
                    <c:v>Kampli</c:v>
                  </c:pt>
                  <c:pt idx="10">
                    <c:v>Koppal</c:v>
                  </c:pt>
                  <c:pt idx="11">
                    <c:v>Manvi</c:v>
                  </c:pt>
                  <c:pt idx="12">
                    <c:v>Raichur</c:v>
                  </c:pt>
                  <c:pt idx="13">
                    <c:v>Shahabad </c:v>
                  </c:pt>
                  <c:pt idx="14">
                    <c:v>Shorapur </c:v>
                  </c:pt>
                  <c:pt idx="15">
                    <c:v>Shahapur </c:v>
                  </c:pt>
                  <c:pt idx="16">
                    <c:v>Sirguppa</c:v>
                  </c:pt>
                  <c:pt idx="17">
                    <c:v>Sedam</c:v>
                  </c:pt>
                  <c:pt idx="18">
                    <c:v>Sindhanur</c:v>
                  </c:pt>
                  <c:pt idx="19">
                    <c:v>Wadi</c:v>
                  </c:pt>
                  <c:pt idx="20">
                    <c:v>Yadgir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Total</c:v>
                  </c:pt>
                </c:lvl>
              </c:multiLvlStrCache>
            </c:multiLvlStrRef>
          </c:cat>
          <c:val>
            <c:numRef>
              <c:f>'September-2020'!$K$9:$K$30</c:f>
              <c:numCache>
                <c:formatCode>0.00%</c:formatCode>
                <c:ptCount val="22"/>
                <c:pt idx="0">
                  <c:v>1</c:v>
                </c:pt>
                <c:pt idx="1">
                  <c:v>0.85675675675675678</c:v>
                </c:pt>
                <c:pt idx="2">
                  <c:v>1</c:v>
                </c:pt>
                <c:pt idx="3">
                  <c:v>0.99658119658119659</c:v>
                </c:pt>
                <c:pt idx="4">
                  <c:v>1</c:v>
                </c:pt>
                <c:pt idx="5">
                  <c:v>0.36990595611285265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0.85227272727272729</c:v>
                </c:pt>
                <c:pt idx="10">
                  <c:v>1</c:v>
                </c:pt>
                <c:pt idx="11">
                  <c:v>0.97580645161290325</c:v>
                </c:pt>
                <c:pt idx="12">
                  <c:v>0.99410898379970547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0.99772985244040857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0.95443628212269294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71424"/>
        <c:axId val="71106944"/>
      </c:barChart>
      <c:catAx>
        <c:axId val="6847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71106944"/>
        <c:crosses val="autoZero"/>
        <c:auto val="1"/>
        <c:lblAlgn val="ctr"/>
        <c:lblOffset val="100"/>
        <c:noMultiLvlLbl val="0"/>
      </c:catAx>
      <c:valAx>
        <c:axId val="71106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847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J17" sqref="J17"/>
    </sheetView>
  </sheetViews>
  <sheetFormatPr defaultRowHeight="15" x14ac:dyDescent="0.25"/>
  <cols>
    <col min="2" max="2" width="14.85546875" customWidth="1"/>
    <col min="3" max="3" width="14" customWidth="1"/>
    <col min="4" max="4" width="13.42578125" customWidth="1"/>
    <col min="6" max="6" width="10.85546875" customWidth="1"/>
    <col min="7" max="7" width="10.7109375" customWidth="1"/>
    <col min="8" max="8" width="10.5703125" customWidth="1"/>
    <col min="9" max="9" width="11.140625" customWidth="1"/>
    <col min="10" max="10" width="10.5703125" customWidth="1"/>
    <col min="11" max="11" width="12.5703125" customWidth="1"/>
  </cols>
  <sheetData>
    <row r="1" spans="1:1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25">
      <c r="A4" s="23" t="s">
        <v>3</v>
      </c>
      <c r="B4" s="24"/>
      <c r="C4" s="25" t="s">
        <v>4</v>
      </c>
      <c r="D4" s="13"/>
      <c r="E4" s="13"/>
      <c r="F4" s="13"/>
      <c r="G4" s="14"/>
      <c r="H4" s="13"/>
      <c r="I4" s="13"/>
      <c r="J4" s="13"/>
      <c r="K4" s="15"/>
    </row>
    <row r="5" spans="1:11" x14ac:dyDescent="0.25">
      <c r="A5" s="16" t="s">
        <v>5</v>
      </c>
      <c r="B5" s="16"/>
      <c r="C5" s="16" t="s">
        <v>6</v>
      </c>
      <c r="D5" s="46"/>
      <c r="E5" s="47"/>
      <c r="F5" s="47"/>
      <c r="G5" s="47"/>
      <c r="H5" s="47"/>
      <c r="I5" s="47"/>
      <c r="J5" s="47"/>
      <c r="K5" s="48"/>
    </row>
    <row r="6" spans="1:11" x14ac:dyDescent="0.25">
      <c r="A6" s="20" t="s">
        <v>37</v>
      </c>
      <c r="B6" s="21"/>
      <c r="C6" s="22"/>
      <c r="D6" s="46"/>
      <c r="E6" s="47"/>
      <c r="F6" s="47"/>
      <c r="G6" s="47"/>
      <c r="H6" s="47"/>
      <c r="I6" s="47"/>
      <c r="J6" s="47"/>
      <c r="K6" s="48"/>
    </row>
    <row r="7" spans="1:11" ht="15" customHeight="1" x14ac:dyDescent="0.25">
      <c r="A7" s="43" t="s">
        <v>38</v>
      </c>
      <c r="B7" s="44"/>
      <c r="C7" s="44"/>
      <c r="D7" s="44"/>
      <c r="E7" s="45"/>
      <c r="F7" s="49"/>
      <c r="G7" s="50"/>
      <c r="H7" s="50"/>
      <c r="I7" s="50"/>
      <c r="J7" s="50"/>
      <c r="K7" s="51"/>
    </row>
    <row r="8" spans="1:11" ht="75" x14ac:dyDescent="0.25">
      <c r="A8" s="7" t="s">
        <v>7</v>
      </c>
      <c r="B8" s="8" t="s">
        <v>8</v>
      </c>
      <c r="C8" s="8" t="s">
        <v>9</v>
      </c>
      <c r="D8" s="8" t="s">
        <v>10</v>
      </c>
      <c r="E8" s="8" t="s">
        <v>39</v>
      </c>
      <c r="F8" s="8" t="s">
        <v>40</v>
      </c>
      <c r="G8" s="8" t="s">
        <v>11</v>
      </c>
      <c r="H8" s="8" t="s">
        <v>12</v>
      </c>
      <c r="I8" s="8" t="s">
        <v>41</v>
      </c>
      <c r="J8" s="8" t="s">
        <v>13</v>
      </c>
      <c r="K8" s="8" t="s">
        <v>36</v>
      </c>
    </row>
    <row r="9" spans="1:11" s="3" customFormat="1" ht="16.5" x14ac:dyDescent="0.25">
      <c r="A9" s="9">
        <v>1</v>
      </c>
      <c r="B9" s="2" t="s">
        <v>14</v>
      </c>
      <c r="C9" s="10">
        <v>0</v>
      </c>
      <c r="D9" s="10">
        <v>114</v>
      </c>
      <c r="E9" s="10">
        <f>D9+C9</f>
        <v>114</v>
      </c>
      <c r="F9" s="26">
        <f>E9-H9</f>
        <v>114</v>
      </c>
      <c r="G9" s="17">
        <f>F9*0.3</f>
        <v>34.199999999999996</v>
      </c>
      <c r="H9" s="26">
        <v>0</v>
      </c>
      <c r="I9" s="10">
        <v>114</v>
      </c>
      <c r="J9" s="10">
        <v>0</v>
      </c>
      <c r="K9" s="18">
        <f>I9/F9</f>
        <v>1</v>
      </c>
    </row>
    <row r="10" spans="1:11" ht="16.5" x14ac:dyDescent="0.25">
      <c r="A10" s="9">
        <v>2</v>
      </c>
      <c r="B10" s="2" t="s">
        <v>15</v>
      </c>
      <c r="C10" s="10">
        <v>21</v>
      </c>
      <c r="D10" s="1">
        <v>2254</v>
      </c>
      <c r="E10" s="10">
        <f t="shared" ref="E10:E29" si="0">D10+C10</f>
        <v>2275</v>
      </c>
      <c r="F10" s="26">
        <f t="shared" ref="F10:F29" si="1">E10-H10</f>
        <v>2220</v>
      </c>
      <c r="G10" s="17">
        <f t="shared" ref="G10:G29" si="2">F10*0.3</f>
        <v>666</v>
      </c>
      <c r="H10" s="26">
        <v>55</v>
      </c>
      <c r="I10" s="1">
        <v>1902</v>
      </c>
      <c r="J10" s="10">
        <v>263</v>
      </c>
      <c r="K10" s="18">
        <f t="shared" ref="K10:K29" si="3">I10/F10</f>
        <v>0.85675675675675678</v>
      </c>
    </row>
    <row r="11" spans="1:11" ht="16.5" x14ac:dyDescent="0.25">
      <c r="A11" s="9">
        <v>3</v>
      </c>
      <c r="B11" s="2" t="s">
        <v>16</v>
      </c>
      <c r="C11" s="1">
        <v>4</v>
      </c>
      <c r="D11" s="1">
        <v>201</v>
      </c>
      <c r="E11" s="10">
        <f t="shared" si="0"/>
        <v>205</v>
      </c>
      <c r="F11" s="26">
        <f t="shared" si="1"/>
        <v>201</v>
      </c>
      <c r="G11" s="17">
        <f t="shared" si="2"/>
        <v>60.3</v>
      </c>
      <c r="H11" s="26">
        <v>4</v>
      </c>
      <c r="I11" s="1">
        <v>201</v>
      </c>
      <c r="J11" s="1">
        <v>0</v>
      </c>
      <c r="K11" s="18">
        <f t="shared" si="3"/>
        <v>1</v>
      </c>
    </row>
    <row r="12" spans="1:11" ht="16.5" x14ac:dyDescent="0.25">
      <c r="A12" s="9">
        <v>4</v>
      </c>
      <c r="B12" s="2" t="s">
        <v>17</v>
      </c>
      <c r="C12" s="10">
        <v>0</v>
      </c>
      <c r="D12" s="10">
        <v>585</v>
      </c>
      <c r="E12" s="10">
        <f t="shared" si="0"/>
        <v>585</v>
      </c>
      <c r="F12" s="26">
        <f t="shared" si="1"/>
        <v>585</v>
      </c>
      <c r="G12" s="17">
        <f t="shared" si="2"/>
        <v>175.5</v>
      </c>
      <c r="H12" s="26">
        <v>0</v>
      </c>
      <c r="I12" s="10">
        <v>583</v>
      </c>
      <c r="J12" s="10">
        <v>2</v>
      </c>
      <c r="K12" s="18">
        <f t="shared" si="3"/>
        <v>0.99658119658119659</v>
      </c>
    </row>
    <row r="13" spans="1:11" ht="16.5" x14ac:dyDescent="0.25">
      <c r="A13" s="9">
        <v>5</v>
      </c>
      <c r="B13" s="2" t="s">
        <v>18</v>
      </c>
      <c r="C13" s="10">
        <v>0</v>
      </c>
      <c r="D13" s="10">
        <v>1540</v>
      </c>
      <c r="E13" s="10">
        <f t="shared" si="0"/>
        <v>1540</v>
      </c>
      <c r="F13" s="26">
        <f t="shared" si="1"/>
        <v>1540</v>
      </c>
      <c r="G13" s="17">
        <f t="shared" si="2"/>
        <v>462</v>
      </c>
      <c r="H13" s="26">
        <v>0</v>
      </c>
      <c r="I13" s="10">
        <v>1540</v>
      </c>
      <c r="J13" s="1">
        <v>1540</v>
      </c>
      <c r="K13" s="18">
        <f t="shared" si="3"/>
        <v>1</v>
      </c>
    </row>
    <row r="14" spans="1:11" ht="16.5" x14ac:dyDescent="0.25">
      <c r="A14" s="9">
        <v>6</v>
      </c>
      <c r="B14" s="2" t="s">
        <v>19</v>
      </c>
      <c r="C14" s="10">
        <v>235</v>
      </c>
      <c r="D14" s="10">
        <v>9159</v>
      </c>
      <c r="E14" s="10">
        <f t="shared" si="0"/>
        <v>9394</v>
      </c>
      <c r="F14" s="26">
        <f t="shared" si="1"/>
        <v>9251</v>
      </c>
      <c r="G14" s="17">
        <f t="shared" si="2"/>
        <v>2775.2999999999997</v>
      </c>
      <c r="H14" s="26">
        <v>143</v>
      </c>
      <c r="I14" s="10">
        <v>3422</v>
      </c>
      <c r="J14" s="10">
        <v>5686</v>
      </c>
      <c r="K14" s="18">
        <f t="shared" si="3"/>
        <v>0.36990595611285265</v>
      </c>
    </row>
    <row r="15" spans="1:11" ht="16.5" x14ac:dyDescent="0.25">
      <c r="A15" s="9">
        <v>7</v>
      </c>
      <c r="B15" s="2" t="s">
        <v>20</v>
      </c>
      <c r="C15" s="10">
        <v>0</v>
      </c>
      <c r="D15" s="10">
        <v>105</v>
      </c>
      <c r="E15" s="10">
        <f t="shared" si="0"/>
        <v>105</v>
      </c>
      <c r="F15" s="26">
        <f t="shared" si="1"/>
        <v>105</v>
      </c>
      <c r="G15" s="17">
        <f t="shared" si="2"/>
        <v>31.5</v>
      </c>
      <c r="H15" s="26">
        <v>0</v>
      </c>
      <c r="I15" s="10">
        <v>105</v>
      </c>
      <c r="J15" s="1">
        <v>0</v>
      </c>
      <c r="K15" s="18">
        <f t="shared" si="3"/>
        <v>1</v>
      </c>
    </row>
    <row r="16" spans="1:11" ht="16.5" x14ac:dyDescent="0.25">
      <c r="A16" s="9">
        <v>8</v>
      </c>
      <c r="B16" s="31" t="s">
        <v>21</v>
      </c>
      <c r="C16" s="10">
        <v>0</v>
      </c>
      <c r="D16" s="10">
        <v>26</v>
      </c>
      <c r="E16" s="10">
        <f t="shared" si="0"/>
        <v>26</v>
      </c>
      <c r="F16" s="26">
        <f t="shared" si="1"/>
        <v>26</v>
      </c>
      <c r="G16" s="17">
        <f t="shared" si="2"/>
        <v>7.8</v>
      </c>
      <c r="H16" s="26">
        <v>0</v>
      </c>
      <c r="I16" s="10">
        <v>26</v>
      </c>
      <c r="J16" s="1">
        <v>0</v>
      </c>
      <c r="K16" s="18">
        <f t="shared" si="3"/>
        <v>1</v>
      </c>
    </row>
    <row r="17" spans="1:11" ht="16.5" x14ac:dyDescent="0.25">
      <c r="A17" s="9">
        <v>9</v>
      </c>
      <c r="B17" s="27" t="s">
        <v>22</v>
      </c>
      <c r="C17" s="10">
        <v>0</v>
      </c>
      <c r="D17" s="10">
        <v>540</v>
      </c>
      <c r="E17" s="10">
        <f t="shared" si="0"/>
        <v>540</v>
      </c>
      <c r="F17" s="26">
        <f t="shared" si="1"/>
        <v>540</v>
      </c>
      <c r="G17" s="17">
        <f>F17*0.3</f>
        <v>162</v>
      </c>
      <c r="H17" s="26">
        <v>0</v>
      </c>
      <c r="I17" s="10">
        <v>540</v>
      </c>
      <c r="J17" s="1">
        <v>0</v>
      </c>
      <c r="K17" s="18">
        <f t="shared" si="3"/>
        <v>1</v>
      </c>
    </row>
    <row r="18" spans="1:11" ht="16.5" x14ac:dyDescent="0.25">
      <c r="A18" s="9">
        <v>10</v>
      </c>
      <c r="B18" s="2" t="s">
        <v>23</v>
      </c>
      <c r="C18" s="1">
        <v>0</v>
      </c>
      <c r="D18" s="1">
        <v>88</v>
      </c>
      <c r="E18" s="10">
        <f t="shared" si="0"/>
        <v>88</v>
      </c>
      <c r="F18" s="26">
        <f t="shared" si="1"/>
        <v>88</v>
      </c>
      <c r="G18" s="17">
        <f t="shared" si="2"/>
        <v>26.4</v>
      </c>
      <c r="H18" s="26">
        <v>0</v>
      </c>
      <c r="I18" s="1">
        <v>75</v>
      </c>
      <c r="J18" s="1">
        <v>13</v>
      </c>
      <c r="K18" s="18">
        <f t="shared" si="3"/>
        <v>0.85227272727272729</v>
      </c>
    </row>
    <row r="19" spans="1:11" ht="15.75" x14ac:dyDescent="0.25">
      <c r="A19" s="9">
        <v>11</v>
      </c>
      <c r="B19" s="10" t="s">
        <v>24</v>
      </c>
      <c r="C19" s="10">
        <v>0</v>
      </c>
      <c r="D19" s="10">
        <v>695</v>
      </c>
      <c r="E19" s="10">
        <f t="shared" si="0"/>
        <v>695</v>
      </c>
      <c r="F19" s="26">
        <f t="shared" si="1"/>
        <v>695</v>
      </c>
      <c r="G19" s="17">
        <f t="shared" si="2"/>
        <v>208.5</v>
      </c>
      <c r="H19" s="26">
        <v>0</v>
      </c>
      <c r="I19" s="10">
        <v>695</v>
      </c>
      <c r="J19" s="1">
        <v>0</v>
      </c>
      <c r="K19" s="18">
        <f t="shared" si="3"/>
        <v>1</v>
      </c>
    </row>
    <row r="20" spans="1:11" ht="16.5" x14ac:dyDescent="0.25">
      <c r="A20" s="9">
        <v>12</v>
      </c>
      <c r="B20" s="27" t="s">
        <v>25</v>
      </c>
      <c r="C20" s="10">
        <v>0</v>
      </c>
      <c r="D20" s="10">
        <v>124</v>
      </c>
      <c r="E20" s="10">
        <f t="shared" si="0"/>
        <v>124</v>
      </c>
      <c r="F20" s="26">
        <f t="shared" si="1"/>
        <v>124</v>
      </c>
      <c r="G20" s="17">
        <f t="shared" si="2"/>
        <v>37.199999999999996</v>
      </c>
      <c r="H20" s="26">
        <v>0</v>
      </c>
      <c r="I20" s="10">
        <v>121</v>
      </c>
      <c r="J20" s="1">
        <v>3</v>
      </c>
      <c r="K20" s="18">
        <f t="shared" si="3"/>
        <v>0.97580645161290325</v>
      </c>
    </row>
    <row r="21" spans="1:11" ht="16.5" x14ac:dyDescent="0.25">
      <c r="A21" s="9">
        <v>13</v>
      </c>
      <c r="B21" s="31" t="s">
        <v>26</v>
      </c>
      <c r="C21" s="10">
        <v>0</v>
      </c>
      <c r="D21" s="10">
        <v>1358</v>
      </c>
      <c r="E21" s="10">
        <f t="shared" si="0"/>
        <v>1358</v>
      </c>
      <c r="F21" s="26">
        <f t="shared" si="1"/>
        <v>1358</v>
      </c>
      <c r="G21" s="17">
        <f t="shared" si="2"/>
        <v>407.4</v>
      </c>
      <c r="H21" s="26">
        <v>0</v>
      </c>
      <c r="I21" s="10">
        <v>1350</v>
      </c>
      <c r="J21" s="1">
        <v>8</v>
      </c>
      <c r="K21" s="18">
        <f t="shared" si="3"/>
        <v>0.99410898379970547</v>
      </c>
    </row>
    <row r="22" spans="1:11" ht="16.5" x14ac:dyDescent="0.25">
      <c r="A22" s="9">
        <v>14</v>
      </c>
      <c r="B22" s="27" t="s">
        <v>27</v>
      </c>
      <c r="C22" s="10">
        <v>0</v>
      </c>
      <c r="D22" s="10">
        <v>36</v>
      </c>
      <c r="E22" s="10">
        <f t="shared" si="0"/>
        <v>36</v>
      </c>
      <c r="F22" s="26">
        <f t="shared" si="1"/>
        <v>36</v>
      </c>
      <c r="G22" s="17">
        <f t="shared" si="2"/>
        <v>10.799999999999999</v>
      </c>
      <c r="H22" s="26">
        <v>0</v>
      </c>
      <c r="I22" s="10">
        <v>36</v>
      </c>
      <c r="J22" s="1">
        <v>0</v>
      </c>
      <c r="K22" s="18">
        <f t="shared" si="3"/>
        <v>1</v>
      </c>
    </row>
    <row r="23" spans="1:11" ht="16.5" x14ac:dyDescent="0.25">
      <c r="A23" s="9">
        <v>15</v>
      </c>
      <c r="B23" s="27" t="s">
        <v>28</v>
      </c>
      <c r="C23" s="10">
        <v>0</v>
      </c>
      <c r="D23" s="10">
        <v>327</v>
      </c>
      <c r="E23" s="10">
        <f t="shared" si="0"/>
        <v>327</v>
      </c>
      <c r="F23" s="26">
        <f t="shared" si="1"/>
        <v>327</v>
      </c>
      <c r="G23" s="17">
        <f t="shared" si="2"/>
        <v>98.1</v>
      </c>
      <c r="H23" s="26">
        <v>0</v>
      </c>
      <c r="I23" s="10">
        <v>327</v>
      </c>
      <c r="J23" s="1">
        <v>0</v>
      </c>
      <c r="K23" s="18">
        <f t="shared" si="3"/>
        <v>1</v>
      </c>
    </row>
    <row r="24" spans="1:11" s="3" customFormat="1" ht="16.5" x14ac:dyDescent="0.25">
      <c r="A24" s="9">
        <v>16</v>
      </c>
      <c r="B24" s="27" t="s">
        <v>34</v>
      </c>
      <c r="C24" s="11">
        <v>2</v>
      </c>
      <c r="D24" s="10">
        <v>172</v>
      </c>
      <c r="E24" s="10">
        <f t="shared" si="0"/>
        <v>174</v>
      </c>
      <c r="F24" s="26">
        <f t="shared" si="1"/>
        <v>172</v>
      </c>
      <c r="G24" s="17">
        <f t="shared" si="2"/>
        <v>51.6</v>
      </c>
      <c r="H24" s="26">
        <v>2</v>
      </c>
      <c r="I24" s="10">
        <v>172</v>
      </c>
      <c r="J24" s="10">
        <v>0</v>
      </c>
      <c r="K24" s="18">
        <f t="shared" si="3"/>
        <v>1</v>
      </c>
    </row>
    <row r="25" spans="1:11" s="3" customFormat="1" ht="16.5" x14ac:dyDescent="0.25">
      <c r="A25" s="9">
        <v>17</v>
      </c>
      <c r="B25" s="27" t="s">
        <v>29</v>
      </c>
      <c r="C25" s="10">
        <v>0</v>
      </c>
      <c r="D25" s="10">
        <v>881</v>
      </c>
      <c r="E25" s="10">
        <f t="shared" si="0"/>
        <v>881</v>
      </c>
      <c r="F25" s="26">
        <f t="shared" si="1"/>
        <v>881</v>
      </c>
      <c r="G25" s="17">
        <f t="shared" si="2"/>
        <v>264.3</v>
      </c>
      <c r="H25" s="26">
        <v>0</v>
      </c>
      <c r="I25" s="11">
        <v>879</v>
      </c>
      <c r="J25" s="11">
        <v>2</v>
      </c>
      <c r="K25" s="18">
        <f t="shared" si="3"/>
        <v>0.99772985244040857</v>
      </c>
    </row>
    <row r="26" spans="1:11" ht="16.5" x14ac:dyDescent="0.25">
      <c r="A26" s="9">
        <v>18</v>
      </c>
      <c r="B26" s="27" t="s">
        <v>30</v>
      </c>
      <c r="C26" s="10">
        <v>0</v>
      </c>
      <c r="D26" s="10">
        <v>62</v>
      </c>
      <c r="E26" s="10">
        <f t="shared" si="0"/>
        <v>62</v>
      </c>
      <c r="F26" s="26">
        <f t="shared" si="1"/>
        <v>62</v>
      </c>
      <c r="G26" s="17">
        <f t="shared" si="2"/>
        <v>18.599999999999998</v>
      </c>
      <c r="H26" s="26">
        <v>0</v>
      </c>
      <c r="I26" s="10">
        <v>62</v>
      </c>
      <c r="J26" s="1">
        <v>0</v>
      </c>
      <c r="K26" s="18">
        <f t="shared" si="3"/>
        <v>1</v>
      </c>
    </row>
    <row r="27" spans="1:11" s="3" customFormat="1" ht="19.5" customHeight="1" x14ac:dyDescent="0.25">
      <c r="A27" s="9">
        <v>19</v>
      </c>
      <c r="B27" s="27" t="s">
        <v>31</v>
      </c>
      <c r="C27" s="10">
        <v>0</v>
      </c>
      <c r="D27" s="10">
        <v>198</v>
      </c>
      <c r="E27" s="10">
        <f t="shared" si="0"/>
        <v>198</v>
      </c>
      <c r="F27" s="26">
        <f t="shared" si="1"/>
        <v>198</v>
      </c>
      <c r="G27" s="17">
        <f t="shared" si="2"/>
        <v>59.4</v>
      </c>
      <c r="H27" s="26">
        <v>0</v>
      </c>
      <c r="I27" s="10">
        <v>198</v>
      </c>
      <c r="J27" s="11">
        <v>0</v>
      </c>
      <c r="K27" s="18">
        <f t="shared" si="3"/>
        <v>1</v>
      </c>
    </row>
    <row r="28" spans="1:11" ht="16.5" x14ac:dyDescent="0.25">
      <c r="A28" s="9">
        <v>20</v>
      </c>
      <c r="B28" s="27" t="s">
        <v>32</v>
      </c>
      <c r="C28" s="10">
        <v>0</v>
      </c>
      <c r="D28" s="1">
        <v>26</v>
      </c>
      <c r="E28" s="10">
        <f t="shared" si="0"/>
        <v>26</v>
      </c>
      <c r="F28" s="26">
        <f t="shared" si="1"/>
        <v>26</v>
      </c>
      <c r="G28" s="17">
        <f t="shared" si="2"/>
        <v>7.8</v>
      </c>
      <c r="H28" s="26">
        <v>0</v>
      </c>
      <c r="I28" s="1">
        <v>26</v>
      </c>
      <c r="J28" s="10">
        <v>0</v>
      </c>
      <c r="K28" s="18">
        <f t="shared" si="3"/>
        <v>1</v>
      </c>
    </row>
    <row r="29" spans="1:11" s="3" customFormat="1" ht="16.5" x14ac:dyDescent="0.25">
      <c r="A29" s="9">
        <v>21</v>
      </c>
      <c r="B29" s="27" t="s">
        <v>33</v>
      </c>
      <c r="C29" s="10">
        <v>0</v>
      </c>
      <c r="D29" s="10">
        <v>594</v>
      </c>
      <c r="E29" s="10">
        <f t="shared" si="0"/>
        <v>594</v>
      </c>
      <c r="F29" s="26">
        <f t="shared" si="1"/>
        <v>594</v>
      </c>
      <c r="G29" s="17">
        <f t="shared" si="2"/>
        <v>178.2</v>
      </c>
      <c r="H29" s="26">
        <v>0</v>
      </c>
      <c r="I29" s="10">
        <v>594</v>
      </c>
      <c r="J29" s="11">
        <v>0</v>
      </c>
      <c r="K29" s="18">
        <f t="shared" si="3"/>
        <v>1</v>
      </c>
    </row>
    <row r="30" spans="1:11" s="12" customFormat="1" ht="16.5" customHeight="1" x14ac:dyDescent="0.25">
      <c r="A30" s="41" t="s">
        <v>35</v>
      </c>
      <c r="B30" s="42"/>
      <c r="C30" s="19">
        <f>SUM(C9:C29)</f>
        <v>262</v>
      </c>
      <c r="D30" s="19">
        <f>SUM(D9:D29)</f>
        <v>19085</v>
      </c>
      <c r="E30" s="19">
        <f>SUM(E9:E29)</f>
        <v>19347</v>
      </c>
      <c r="F30" s="19">
        <f>SUM(F9:F29)</f>
        <v>19143</v>
      </c>
      <c r="G30" s="30">
        <f>AVERAGE(G9:G29)</f>
        <v>273.47142857142853</v>
      </c>
      <c r="H30" s="28">
        <f>SUM(H9:H29)</f>
        <v>204</v>
      </c>
      <c r="I30" s="28">
        <f t="shared" ref="I30:J30" si="4">SUM(I9:I29)</f>
        <v>12968</v>
      </c>
      <c r="J30" s="28">
        <f t="shared" si="4"/>
        <v>7517</v>
      </c>
      <c r="K30" s="29">
        <f>AVERAGE(K9:K29)</f>
        <v>0.95443628212269294</v>
      </c>
    </row>
    <row r="31" spans="1:11" x14ac:dyDescent="0.25">
      <c r="K31" s="4"/>
    </row>
    <row r="32" spans="1:11" s="5" customFormat="1" ht="81" customHeight="1" x14ac:dyDescent="0.25">
      <c r="K32" s="6"/>
    </row>
    <row r="33" spans="11:11" x14ac:dyDescent="0.25">
      <c r="K33" s="4"/>
    </row>
  </sheetData>
  <mergeCells count="8">
    <mergeCell ref="A1:K1"/>
    <mergeCell ref="A2:K2"/>
    <mergeCell ref="A3:K3"/>
    <mergeCell ref="A30:B30"/>
    <mergeCell ref="A7:E7"/>
    <mergeCell ref="D5:K5"/>
    <mergeCell ref="D6:K6"/>
    <mergeCell ref="F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September-2020</vt:lpstr>
      <vt:lpstr>Chart20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Gescom</cp:lastModifiedBy>
  <dcterms:created xsi:type="dcterms:W3CDTF">2020-07-07T06:59:06Z</dcterms:created>
  <dcterms:modified xsi:type="dcterms:W3CDTF">2020-10-03T05:23:09Z</dcterms:modified>
</cp:coreProperties>
</file>